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<sst xmlns="http://schemas.openxmlformats.org/spreadsheetml/2006/main" count="91" uniqueCount="91">
  <si>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Sè T.T</t>
  </si>
  <si>
    <t>C¶ n­íc</t>
  </si>
  <si>
    <t>MiÒn b¾c</t>
  </si>
  <si>
    <t>I</t>
  </si>
  <si>
    <t>§ång b»ng s«ng Hång</t>
  </si>
  <si>
    <t>Hµ Néi</t>
  </si>
  <si>
    <t>H¶i Phßng</t>
  </si>
  <si>
    <t>VÜnh Phóc</t>
  </si>
  <si>
    <t>Hµ T©y</t>
  </si>
  <si>
    <t>B¾c Ninh</t>
  </si>
  <si>
    <t>H¶i D­¬ng</t>
  </si>
  <si>
    <t>H­ng Yªn</t>
  </si>
  <si>
    <t>Hµ Nam</t>
  </si>
  <si>
    <t>Nam §Þnh</t>
  </si>
  <si>
    <t>Th¸i B×nh</t>
  </si>
  <si>
    <t>Ninh B×nh</t>
  </si>
  <si>
    <t>II</t>
  </si>
  <si>
    <t>§«ng b¾c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</si>
  <si>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</si>
  <si>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</si>
  <si>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</si>
  <si>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</si>
  <si>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</si>
  <si>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</si>
  <si>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</si>
  <si>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</si>
  <si>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</si>
  <si>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</si>
  <si>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</si>
  <si>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</si>
  <si>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>T©y B¾c</t>
  </si>
  <si>
    <t>Lai Ch©u</t>
  </si>
  <si>
    <t>§iÖn Biªn</t>
  </si>
  <si>
    <t>S¬n La</t>
  </si>
  <si>
    <t>Hoµ B×nh</t>
  </si>
  <si>
    <t>IV</t>
  </si>
  <si>
    <t>B¾c Trung Bé</t>
  </si>
  <si>
    <t>Thanh Ho¸</t>
  </si>
  <si>
    <t>NghÖ An</t>
  </si>
  <si>
    <t>Hµ TÜnh</t>
  </si>
  <si>
    <t>Qu¶ng B×nh</t>
  </si>
  <si>
    <t>Qu¶ng TrÞ</t>
  </si>
  <si>
    <t>Thõa Thiªn HuÕ</t>
  </si>
  <si>
    <t>MiÒn Nam</t>
  </si>
  <si>
    <t>V</t>
  </si>
  <si>
    <t>Duyªn h¶i Nam Trung Bé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</si>
  <si>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</si>
  <si>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</si>
  <si>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</si>
  <si>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</si>
  <si>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</si>
  <si>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</si>
  <si>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</si>
  <si>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>T©y Nguyªn</t>
  </si>
  <si>
    <t>Kon Tum</t>
  </si>
  <si>
    <t>Gia Lai</t>
  </si>
  <si>
    <t xml:space="preserve">§¾c L¾c </t>
  </si>
  <si>
    <t>§¾c N«ng</t>
  </si>
  <si>
    <t>L©m §ång</t>
  </si>
  <si>
    <t>VII</t>
  </si>
  <si>
    <t>§«ng Nam Bé</t>
  </si>
  <si>
    <t>TP Hå ChÝ Minh</t>
  </si>
  <si>
    <t>Ninh ThuËn</t>
  </si>
  <si>
    <t>B×nh Ph­íc</t>
  </si>
  <si>
    <t>T©y Ninh</t>
  </si>
  <si>
    <t>B×nh D­¬ng</t>
  </si>
  <si>
    <t>§ång Nai</t>
  </si>
  <si>
    <t>B×nh ThuËn</t>
  </si>
  <si>
    <t>Bµ RÞa-Vòng Tµu</t>
  </si>
  <si>
    <t>VIII</t>
  </si>
  <si>
    <t>§B. s«ng Cöu Long</t>
  </si>
  <si>
    <t>Long An</t>
  </si>
  <si>
    <t>§ång Th¸p</t>
  </si>
  <si>
    <t>An Giang</t>
  </si>
  <si>
    <t>TiÒn Giang</t>
  </si>
  <si>
    <t>VÜnh Long</t>
  </si>
  <si>
    <t>BÕn Tre</t>
  </si>
  <si>
    <t>Kiªn Giang</t>
  </si>
  <si>
    <t>CÇn Th¬</t>
  </si>
  <si>
    <t>HËu Giang</t>
  </si>
  <si>
    <t>Trµ Vinh</t>
  </si>
  <si>
    <t>Sãc Tr¨ng</t>
  </si>
  <si>
    <t>B¹c Liªu</t>
  </si>
  <si>
    <t>Cµ Mau</t>
  </si>
  <si>
    <t>N¨m - Years</t>
  </si>
  <si>
    <t>Trung ­¬ng - Central</t>
  </si>
  <si>
    <t xml:space="preserve">Bé Quèc phßng
Ministry of Defence </t>
  </si>
  <si>
    <t>Bé Néi vô
Ministry of Interior Affrairs</t>
  </si>
  <si>
    <t>§¬n vÞ kh¸c, c¶ Bé NN &amp; PTNT
Other unit, including Ministry of Agriculture and Rural Development</t>
  </si>
  <si>
    <t>§¬n vÞ: ha - Unit: ha</t>
  </si>
  <si>
    <r>
      <t xml:space="preserve">   </t>
    </r>
    <r>
      <rPr>
        <b/>
        <sz val="16"/>
        <rFont val=".VnTimeH"/>
        <family val="2"/>
      </rPr>
      <t>diÖn tÝch giao kho¸n qu¶n lý b¶o vÖ rõng ph©n theo ®Þa ph­¬ng</t>
    </r>
    <r>
      <rPr>
        <b/>
        <sz val="14"/>
        <rFont val=".VnTimeH"/>
        <family val="2"/>
      </rPr>
      <t xml:space="preserve">
</t>
    </r>
    <r>
      <rPr>
        <b/>
        <i/>
        <sz val="14"/>
        <rFont val=".VnTimeH"/>
        <family val="2"/>
      </rPr>
      <t>Pieced forest protection area by Provinces</t>
    </r>
    <r>
      <rPr>
        <b/>
        <sz val="14"/>
        <rFont val=".VnTimeH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</si>
</sst>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b/>
      <i/>
      <u val="single"/>
      <sz val="12"/>
      <name val=".VnTime"/>
      <family val="2"/>
    </font>
    <font>
      <b/>
      <sz val="16"/>
      <name val=".VnTimeH"/>
      <family val="2"/>
    </font>
    <font>
      <b/>
      <sz val="14"/>
      <name val=".VnTimeH"/>
      <family val="2"/>
    </font>
    <font>
      <i/>
      <sz val="12"/>
      <name val=".VnTime"/>
      <family val="2"/>
    </font>
    <font>
      <b/>
      <i/>
      <sz val="14"/>
      <name val=".VnTimeH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C7" sqref="C7"/>
    </sheetView>
  </sheetViews>
  <sheetFormatPr defaultColWidth="9.140625" defaultRowHeight="12.75"/>
  <cols>
    <col min="1" max="1" width="7.140625" style="0" customWidth="1"/>
    <col min="2" max="2" width="25.00390625" style="0" customWidth="1"/>
    <col min="3" max="3" width="12.28125" style="0" customWidth="1"/>
    <col min="4" max="4" width="10.7109375" style="0" customWidth="1"/>
    <col min="5" max="5" width="12.00390625" style="0" customWidth="1"/>
    <col min="6" max="6" width="10.28125" style="0" customWidth="1"/>
    <col min="7" max="7" width="10.421875" style="0" customWidth="1"/>
    <col min="8" max="8" width="11.7109375" style="0" customWidth="1"/>
    <col min="9" max="9" width="10.8515625" style="0" customWidth="1"/>
    <col min="10" max="10" width="11.00390625" style="0" customWidth="1"/>
    <col min="11" max="11" width="11.140625" style="0" customWidth="1"/>
  </cols>
  <sheetData>
    <row r="1" spans="1:11" ht="69.75" customHeight="1">
      <c r="A1" s="29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customHeight="1">
      <c r="A3" s="34" t="s">
        <v>0</v>
      </c>
      <c r="B3" s="35"/>
      <c r="C3" s="31" t="s">
        <v>84</v>
      </c>
      <c r="D3" s="32"/>
      <c r="E3" s="32"/>
      <c r="F3" s="32"/>
      <c r="G3" s="32"/>
      <c r="H3" s="32"/>
      <c r="I3" s="32"/>
      <c r="J3" s="32"/>
      <c r="K3" s="33"/>
    </row>
    <row r="4" spans="1:11" ht="15">
      <c r="A4" s="34"/>
      <c r="B4" s="35"/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</row>
    <row r="5" spans="1:11" ht="15.75">
      <c r="A5" s="2"/>
      <c r="B5" s="13" t="s">
        <v>1</v>
      </c>
      <c r="C5" s="15">
        <f>SUM(C6+C43+C80)</f>
        <v>1702886.9953657729</v>
      </c>
      <c r="D5" s="15">
        <f aca="true" t="shared" si="0" ref="D5:K5">SUM(D6+D43+D80)</f>
        <v>1778783</v>
      </c>
      <c r="E5" s="15">
        <f t="shared" si="0"/>
        <v>1956814</v>
      </c>
      <c r="F5" s="15">
        <f t="shared" si="0"/>
        <v>2082056</v>
      </c>
      <c r="G5" s="15">
        <f t="shared" si="0"/>
        <v>2112428</v>
      </c>
      <c r="H5" s="15">
        <f t="shared" si="0"/>
        <v>2345508</v>
      </c>
      <c r="I5" s="15">
        <f t="shared" si="0"/>
        <v>2463130</v>
      </c>
      <c r="J5" s="15">
        <f t="shared" si="0"/>
        <v>2582471</v>
      </c>
      <c r="K5" s="15">
        <f t="shared" si="0"/>
        <v>2692143</v>
      </c>
    </row>
    <row r="6" spans="1:11" ht="15.75">
      <c r="A6" s="2"/>
      <c r="B6" s="2" t="s">
        <v>2</v>
      </c>
      <c r="C6" s="28">
        <f>SUM(C7+C19+C31+C36)</f>
        <v>741430</v>
      </c>
      <c r="D6" s="28">
        <f aca="true" t="shared" si="1" ref="D6:K6">SUM(D7+D19+D31+D36)</f>
        <v>1052376</v>
      </c>
      <c r="E6" s="28">
        <f t="shared" si="1"/>
        <v>881163</v>
      </c>
      <c r="F6" s="28">
        <f t="shared" si="1"/>
        <v>1087964</v>
      </c>
      <c r="G6" s="28">
        <f t="shared" si="1"/>
        <v>1122689</v>
      </c>
      <c r="H6" s="28">
        <f t="shared" si="1"/>
        <v>1516462</v>
      </c>
      <c r="I6" s="28">
        <f t="shared" si="1"/>
        <v>1569721</v>
      </c>
      <c r="J6" s="28">
        <f t="shared" si="1"/>
        <v>1636126</v>
      </c>
      <c r="K6" s="28">
        <f t="shared" si="1"/>
        <v>1679867</v>
      </c>
    </row>
    <row r="7" spans="1:11" ht="15">
      <c r="A7" s="3" t="s">
        <v>3</v>
      </c>
      <c r="B7" s="4" t="s">
        <v>4</v>
      </c>
      <c r="C7" s="16">
        <f aca="true" t="shared" si="2" ref="C7:K7">SUM(C8:C18)</f>
        <v>2476</v>
      </c>
      <c r="D7" s="16">
        <f t="shared" si="2"/>
        <v>13282</v>
      </c>
      <c r="E7" s="16">
        <f t="shared" si="2"/>
        <v>18877</v>
      </c>
      <c r="F7" s="16">
        <f t="shared" si="2"/>
        <v>21545</v>
      </c>
      <c r="G7" s="16">
        <f t="shared" si="2"/>
        <v>22117</v>
      </c>
      <c r="H7" s="7">
        <f t="shared" si="2"/>
        <v>36317</v>
      </c>
      <c r="I7" s="7">
        <f t="shared" si="2"/>
        <v>32555</v>
      </c>
      <c r="J7" s="7">
        <f t="shared" si="2"/>
        <v>35071</v>
      </c>
      <c r="K7" s="7">
        <f t="shared" si="2"/>
        <v>29947</v>
      </c>
    </row>
    <row r="8" spans="1:11" ht="15">
      <c r="A8" s="1">
        <v>1</v>
      </c>
      <c r="B8" s="5" t="s">
        <v>5</v>
      </c>
      <c r="C8" s="17"/>
      <c r="D8" s="17"/>
      <c r="E8" s="18">
        <v>2022</v>
      </c>
      <c r="F8" s="17">
        <v>2206</v>
      </c>
      <c r="G8" s="18"/>
      <c r="H8" s="8">
        <v>3095</v>
      </c>
      <c r="I8" s="14">
        <v>3154</v>
      </c>
      <c r="J8" s="9">
        <v>3507</v>
      </c>
      <c r="K8" s="9">
        <v>3507</v>
      </c>
    </row>
    <row r="9" spans="1:11" ht="15">
      <c r="A9" s="1">
        <v>2</v>
      </c>
      <c r="B9" s="5" t="s">
        <v>6</v>
      </c>
      <c r="C9" s="17"/>
      <c r="D9" s="17"/>
      <c r="E9" s="18">
        <v>2455</v>
      </c>
      <c r="F9" s="17"/>
      <c r="G9" s="18"/>
      <c r="H9" s="8">
        <v>1617</v>
      </c>
      <c r="I9" s="14">
        <v>1562</v>
      </c>
      <c r="J9" s="9">
        <v>1323</v>
      </c>
      <c r="K9" s="9">
        <v>1740</v>
      </c>
    </row>
    <row r="10" spans="1:11" ht="15">
      <c r="A10" s="1">
        <v>3</v>
      </c>
      <c r="B10" s="5" t="s">
        <v>7</v>
      </c>
      <c r="C10" s="17"/>
      <c r="D10" s="17">
        <v>4201</v>
      </c>
      <c r="E10" s="17">
        <v>2200</v>
      </c>
      <c r="F10" s="17">
        <v>9200</v>
      </c>
      <c r="G10" s="17">
        <v>9000</v>
      </c>
      <c r="H10" s="8">
        <v>11877</v>
      </c>
      <c r="I10" s="14">
        <v>11025</v>
      </c>
      <c r="J10" s="9">
        <v>11877</v>
      </c>
      <c r="K10" s="9">
        <v>4246</v>
      </c>
    </row>
    <row r="11" spans="1:11" ht="15">
      <c r="A11" s="1">
        <v>4</v>
      </c>
      <c r="B11" s="5" t="s">
        <v>8</v>
      </c>
      <c r="C11" s="17"/>
      <c r="D11" s="17">
        <v>850</v>
      </c>
      <c r="E11" s="18">
        <v>1300</v>
      </c>
      <c r="F11" s="17">
        <v>2100</v>
      </c>
      <c r="G11" s="18">
        <v>2100</v>
      </c>
      <c r="H11" s="8">
        <v>2080</v>
      </c>
      <c r="I11" s="14">
        <v>2080</v>
      </c>
      <c r="J11" s="9">
        <v>2080</v>
      </c>
      <c r="K11" s="9">
        <v>2080</v>
      </c>
    </row>
    <row r="12" spans="1:11" ht="15">
      <c r="A12" s="1">
        <v>5</v>
      </c>
      <c r="B12" s="5" t="s">
        <v>9</v>
      </c>
      <c r="C12" s="17"/>
      <c r="D12" s="17"/>
      <c r="E12" s="18"/>
      <c r="F12" s="17">
        <v>200</v>
      </c>
      <c r="G12" s="18">
        <v>200</v>
      </c>
      <c r="H12" s="8"/>
      <c r="I12" s="14"/>
      <c r="J12" s="9"/>
      <c r="K12" s="9"/>
    </row>
    <row r="13" spans="1:11" ht="15">
      <c r="A13" s="1">
        <v>6</v>
      </c>
      <c r="B13" s="5" t="s">
        <v>10</v>
      </c>
      <c r="C13" s="17"/>
      <c r="D13" s="17">
        <v>3175</v>
      </c>
      <c r="E13" s="18">
        <v>200</v>
      </c>
      <c r="F13" s="17">
        <v>5067</v>
      </c>
      <c r="G13" s="18">
        <v>9867</v>
      </c>
      <c r="H13" s="8">
        <v>9967</v>
      </c>
      <c r="I13" s="14">
        <v>7943</v>
      </c>
      <c r="J13" s="9">
        <v>7595</v>
      </c>
      <c r="K13" s="9">
        <v>7914</v>
      </c>
    </row>
    <row r="14" spans="1:11" ht="15">
      <c r="A14" s="1">
        <v>7</v>
      </c>
      <c r="B14" s="5" t="s">
        <v>11</v>
      </c>
      <c r="C14" s="17"/>
      <c r="D14" s="17"/>
      <c r="E14" s="19"/>
      <c r="F14" s="17">
        <v>500</v>
      </c>
      <c r="G14" s="17">
        <v>500</v>
      </c>
      <c r="H14" s="8"/>
      <c r="I14" s="14"/>
      <c r="J14" s="9"/>
      <c r="K14" s="9"/>
    </row>
    <row r="15" spans="1:11" ht="15">
      <c r="A15" s="1">
        <v>8</v>
      </c>
      <c r="B15" s="5" t="s">
        <v>12</v>
      </c>
      <c r="C15" s="17">
        <f>1100*E15/1200</f>
        <v>275</v>
      </c>
      <c r="D15" s="17"/>
      <c r="E15" s="18">
        <v>300</v>
      </c>
      <c r="F15" s="20"/>
      <c r="G15" s="18"/>
      <c r="H15" s="8">
        <v>843</v>
      </c>
      <c r="I15" s="14">
        <v>880</v>
      </c>
      <c r="J15" s="12">
        <v>1049</v>
      </c>
      <c r="K15" s="12">
        <v>650</v>
      </c>
    </row>
    <row r="16" spans="1:11" ht="15">
      <c r="A16" s="1">
        <v>9</v>
      </c>
      <c r="B16" s="5" t="s">
        <v>13</v>
      </c>
      <c r="C16" s="17">
        <f>1100-275</f>
        <v>825</v>
      </c>
      <c r="D16" s="17"/>
      <c r="E16" s="18">
        <v>900</v>
      </c>
      <c r="F16" s="20"/>
      <c r="G16" s="18">
        <v>450</v>
      </c>
      <c r="H16" s="8">
        <v>205</v>
      </c>
      <c r="I16" s="14">
        <v>300</v>
      </c>
      <c r="J16" s="12">
        <v>300</v>
      </c>
      <c r="K16" s="12">
        <v>300</v>
      </c>
    </row>
    <row r="17" spans="1:11" ht="15">
      <c r="A17" s="1">
        <v>10</v>
      </c>
      <c r="B17" s="5" t="s">
        <v>14</v>
      </c>
      <c r="C17" s="17"/>
      <c r="D17" s="17">
        <v>1003</v>
      </c>
      <c r="E17" s="18"/>
      <c r="F17" s="17">
        <v>2272</v>
      </c>
      <c r="G17" s="18"/>
      <c r="H17" s="8">
        <v>3000</v>
      </c>
      <c r="I17" s="14">
        <v>1400</v>
      </c>
      <c r="J17" s="9">
        <v>3000</v>
      </c>
      <c r="K17" s="9">
        <v>5000</v>
      </c>
    </row>
    <row r="18" spans="1:11" ht="15">
      <c r="A18" s="1">
        <v>11</v>
      </c>
      <c r="B18" s="5" t="s">
        <v>15</v>
      </c>
      <c r="C18" s="17">
        <v>1376</v>
      </c>
      <c r="D18" s="17">
        <v>4053</v>
      </c>
      <c r="E18" s="18">
        <v>9500</v>
      </c>
      <c r="F18" s="17"/>
      <c r="G18" s="18"/>
      <c r="H18" s="8">
        <v>3633</v>
      </c>
      <c r="I18" s="14">
        <v>4211</v>
      </c>
      <c r="J18" s="9">
        <v>4340</v>
      </c>
      <c r="K18" s="9">
        <v>4510</v>
      </c>
    </row>
    <row r="19" spans="1:11" ht="15">
      <c r="A19" s="3" t="s">
        <v>16</v>
      </c>
      <c r="B19" s="4" t="s">
        <v>17</v>
      </c>
      <c r="C19" s="21">
        <f aca="true" t="shared" si="3" ref="C19:K19">SUM(C20:C30)</f>
        <v>310707</v>
      </c>
      <c r="D19" s="21">
        <f t="shared" si="3"/>
        <v>432150</v>
      </c>
      <c r="E19" s="21">
        <f t="shared" si="3"/>
        <v>241377</v>
      </c>
      <c r="F19" s="21">
        <f t="shared" si="3"/>
        <v>457026</v>
      </c>
      <c r="G19" s="21">
        <f t="shared" si="3"/>
        <v>499086</v>
      </c>
      <c r="H19" s="10">
        <f t="shared" si="3"/>
        <v>652980</v>
      </c>
      <c r="I19" s="10">
        <f t="shared" si="3"/>
        <v>705735</v>
      </c>
      <c r="J19" s="10">
        <f t="shared" si="3"/>
        <v>743952</v>
      </c>
      <c r="K19" s="10">
        <f t="shared" si="3"/>
        <v>758751</v>
      </c>
    </row>
    <row r="20" spans="1:11" ht="15">
      <c r="A20" s="1">
        <v>1</v>
      </c>
      <c r="B20" s="5" t="s">
        <v>18</v>
      </c>
      <c r="C20" s="17">
        <v>60500</v>
      </c>
      <c r="D20" s="17">
        <v>41937</v>
      </c>
      <c r="E20" s="18">
        <v>22506</v>
      </c>
      <c r="F20" s="17">
        <v>44653</v>
      </c>
      <c r="G20" s="17">
        <v>55000</v>
      </c>
      <c r="H20" s="8">
        <v>61476</v>
      </c>
      <c r="I20" s="14">
        <v>71654</v>
      </c>
      <c r="J20" s="9">
        <v>81900</v>
      </c>
      <c r="K20" s="9">
        <v>81891</v>
      </c>
    </row>
    <row r="21" spans="1:11" ht="15">
      <c r="A21" s="1">
        <v>2</v>
      </c>
      <c r="B21" s="5" t="s">
        <v>19</v>
      </c>
      <c r="C21" s="17">
        <v>14000</v>
      </c>
      <c r="D21" s="17"/>
      <c r="E21" s="18">
        <v>10336</v>
      </c>
      <c r="F21" s="17">
        <v>45924</v>
      </c>
      <c r="G21" s="17">
        <v>33779</v>
      </c>
      <c r="H21" s="8">
        <v>38518</v>
      </c>
      <c r="I21" s="14">
        <v>45223</v>
      </c>
      <c r="J21" s="9">
        <v>40937</v>
      </c>
      <c r="K21" s="9">
        <v>58476</v>
      </c>
    </row>
    <row r="22" spans="1:11" ht="15">
      <c r="A22" s="1">
        <v>3</v>
      </c>
      <c r="B22" s="5" t="s">
        <v>20</v>
      </c>
      <c r="C22" s="17">
        <v>60000</v>
      </c>
      <c r="D22" s="17">
        <v>89062</v>
      </c>
      <c r="E22" s="18">
        <v>49320</v>
      </c>
      <c r="F22" s="17">
        <v>10712</v>
      </c>
      <c r="G22" s="17">
        <v>11600</v>
      </c>
      <c r="H22" s="8">
        <v>128255</v>
      </c>
      <c r="I22" s="14">
        <v>142593</v>
      </c>
      <c r="J22" s="9">
        <v>153766</v>
      </c>
      <c r="K22" s="9">
        <v>133517</v>
      </c>
    </row>
    <row r="23" spans="1:11" ht="15">
      <c r="A23" s="1">
        <v>4</v>
      </c>
      <c r="B23" s="5" t="s">
        <v>21</v>
      </c>
      <c r="C23" s="17">
        <v>7626</v>
      </c>
      <c r="D23" s="17">
        <v>25887</v>
      </c>
      <c r="E23" s="18">
        <v>14330</v>
      </c>
      <c r="F23" s="17">
        <v>45360</v>
      </c>
      <c r="G23" s="17">
        <v>53497</v>
      </c>
      <c r="H23" s="8">
        <v>42786</v>
      </c>
      <c r="I23" s="14">
        <v>42362</v>
      </c>
      <c r="J23" s="9">
        <v>44676</v>
      </c>
      <c r="K23" s="9">
        <v>44676</v>
      </c>
    </row>
    <row r="24" spans="1:11" ht="15">
      <c r="A24" s="1">
        <v>5</v>
      </c>
      <c r="B24" s="5" t="s">
        <v>22</v>
      </c>
      <c r="C24" s="17">
        <v>9800</v>
      </c>
      <c r="D24" s="17">
        <v>56070</v>
      </c>
      <c r="E24" s="18">
        <v>18630</v>
      </c>
      <c r="F24" s="17">
        <v>86421</v>
      </c>
      <c r="G24" s="17">
        <v>53050</v>
      </c>
      <c r="H24" s="8">
        <v>122500</v>
      </c>
      <c r="I24" s="14">
        <v>135859</v>
      </c>
      <c r="J24" s="9">
        <v>142610</v>
      </c>
      <c r="K24" s="9">
        <v>147009</v>
      </c>
    </row>
    <row r="25" spans="1:11" ht="15">
      <c r="A25" s="1">
        <v>6</v>
      </c>
      <c r="B25" s="5" t="s">
        <v>23</v>
      </c>
      <c r="C25" s="17">
        <v>13600</v>
      </c>
      <c r="D25" s="17">
        <v>18326</v>
      </c>
      <c r="E25" s="18">
        <v>25343</v>
      </c>
      <c r="F25" s="17">
        <v>20230</v>
      </c>
      <c r="G25" s="17">
        <v>30503</v>
      </c>
      <c r="H25" s="8">
        <v>55500</v>
      </c>
      <c r="I25" s="14">
        <v>46958</v>
      </c>
      <c r="J25" s="9">
        <v>46960</v>
      </c>
      <c r="K25" s="9">
        <v>46958</v>
      </c>
    </row>
    <row r="26" spans="1:11" ht="15">
      <c r="A26" s="1">
        <v>7</v>
      </c>
      <c r="B26" s="5" t="s">
        <v>24</v>
      </c>
      <c r="C26" s="17">
        <v>124057</v>
      </c>
      <c r="D26" s="17">
        <v>137415</v>
      </c>
      <c r="E26" s="18">
        <v>49000</v>
      </c>
      <c r="F26" s="17">
        <v>118314</v>
      </c>
      <c r="G26" s="17">
        <v>171917</v>
      </c>
      <c r="H26" s="8">
        <v>90000</v>
      </c>
      <c r="I26" s="14">
        <v>99270</v>
      </c>
      <c r="J26" s="9">
        <v>108015</v>
      </c>
      <c r="K26" s="9">
        <v>118334</v>
      </c>
    </row>
    <row r="27" spans="1:11" ht="15">
      <c r="A27" s="1">
        <v>8</v>
      </c>
      <c r="B27" s="5" t="s">
        <v>25</v>
      </c>
      <c r="C27" s="17">
        <f>15600-7626</f>
        <v>7974</v>
      </c>
      <c r="D27" s="17">
        <v>18738</v>
      </c>
      <c r="E27" s="18">
        <v>4513</v>
      </c>
      <c r="F27" s="17">
        <v>11200</v>
      </c>
      <c r="G27" s="17">
        <v>12740</v>
      </c>
      <c r="H27" s="8">
        <v>15000</v>
      </c>
      <c r="I27" s="14">
        <v>16470</v>
      </c>
      <c r="J27" s="9">
        <v>17760</v>
      </c>
      <c r="K27" s="9">
        <v>17890</v>
      </c>
    </row>
    <row r="28" spans="1:11" ht="15">
      <c r="A28" s="1">
        <v>9</v>
      </c>
      <c r="B28" s="5" t="s">
        <v>26</v>
      </c>
      <c r="C28" s="17">
        <v>10000</v>
      </c>
      <c r="D28" s="17">
        <v>15419</v>
      </c>
      <c r="E28" s="18">
        <v>15469</v>
      </c>
      <c r="F28" s="17">
        <v>25740</v>
      </c>
      <c r="G28" s="17">
        <v>25000</v>
      </c>
      <c r="H28" s="8">
        <v>29587</v>
      </c>
      <c r="I28" s="14">
        <v>38230</v>
      </c>
      <c r="J28" s="9">
        <v>38397</v>
      </c>
      <c r="K28" s="9">
        <v>38300</v>
      </c>
    </row>
    <row r="29" spans="1:11" ht="15">
      <c r="A29" s="1">
        <v>10</v>
      </c>
      <c r="B29" s="5" t="s">
        <v>27</v>
      </c>
      <c r="C29" s="17">
        <v>1400</v>
      </c>
      <c r="D29" s="17">
        <v>15296</v>
      </c>
      <c r="E29" s="18">
        <v>13440</v>
      </c>
      <c r="F29" s="17">
        <v>27624</v>
      </c>
      <c r="G29" s="17">
        <v>27000</v>
      </c>
      <c r="H29" s="8">
        <v>35442</v>
      </c>
      <c r="I29" s="14">
        <v>43016</v>
      </c>
      <c r="J29" s="9">
        <v>44165</v>
      </c>
      <c r="K29" s="9">
        <v>46615</v>
      </c>
    </row>
    <row r="30" spans="1:11" ht="15">
      <c r="A30" s="1">
        <v>11</v>
      </c>
      <c r="B30" s="5" t="s">
        <v>28</v>
      </c>
      <c r="C30" s="17">
        <v>1750</v>
      </c>
      <c r="D30" s="17">
        <v>14000</v>
      </c>
      <c r="E30" s="18">
        <v>18490</v>
      </c>
      <c r="F30" s="17">
        <v>20848</v>
      </c>
      <c r="G30" s="17">
        <v>25000</v>
      </c>
      <c r="H30" s="8">
        <v>33916</v>
      </c>
      <c r="I30" s="14">
        <v>24100</v>
      </c>
      <c r="J30" s="9">
        <v>24766</v>
      </c>
      <c r="K30" s="9">
        <v>25085</v>
      </c>
    </row>
    <row r="31" spans="1:11" ht="15">
      <c r="A31" s="3" t="s">
        <v>29</v>
      </c>
      <c r="B31" s="4" t="s">
        <v>30</v>
      </c>
      <c r="C31" s="21">
        <f aca="true" t="shared" si="4" ref="C31:K31">SUM(C32:C35)</f>
        <v>106900</v>
      </c>
      <c r="D31" s="21">
        <f t="shared" si="4"/>
        <v>341826</v>
      </c>
      <c r="E31" s="21">
        <f t="shared" si="4"/>
        <v>296846</v>
      </c>
      <c r="F31" s="21">
        <f t="shared" si="4"/>
        <v>191539</v>
      </c>
      <c r="G31" s="21">
        <f t="shared" si="4"/>
        <v>181335</v>
      </c>
      <c r="H31" s="10">
        <f t="shared" si="4"/>
        <v>440403</v>
      </c>
      <c r="I31" s="10">
        <f t="shared" si="4"/>
        <v>437547</v>
      </c>
      <c r="J31" s="10">
        <f t="shared" si="4"/>
        <v>452169</v>
      </c>
      <c r="K31" s="10">
        <f t="shared" si="4"/>
        <v>450213</v>
      </c>
    </row>
    <row r="32" spans="1:11" ht="15">
      <c r="A32" s="1">
        <v>1</v>
      </c>
      <c r="B32" s="5" t="s">
        <v>31</v>
      </c>
      <c r="C32" s="17">
        <v>38000</v>
      </c>
      <c r="D32" s="17">
        <v>62928</v>
      </c>
      <c r="E32" s="18">
        <v>23830</v>
      </c>
      <c r="F32" s="17">
        <v>13588</v>
      </c>
      <c r="G32" s="18">
        <v>19400</v>
      </c>
      <c r="H32" s="8">
        <v>46983</v>
      </c>
      <c r="I32" s="14">
        <v>39761</v>
      </c>
      <c r="J32" s="9">
        <v>41992</v>
      </c>
      <c r="K32" s="9">
        <v>33238</v>
      </c>
    </row>
    <row r="33" spans="1:11" ht="15">
      <c r="A33" s="1">
        <v>2</v>
      </c>
      <c r="B33" s="5" t="s">
        <v>32</v>
      </c>
      <c r="C33" s="5"/>
      <c r="D33" s="5"/>
      <c r="E33" s="5"/>
      <c r="F33" s="5"/>
      <c r="G33" s="5"/>
      <c r="H33" s="8"/>
      <c r="I33" s="14"/>
      <c r="J33" s="9"/>
      <c r="K33" s="9">
        <v>4743</v>
      </c>
    </row>
    <row r="34" spans="1:11" ht="15">
      <c r="A34" s="1">
        <v>3</v>
      </c>
      <c r="B34" s="5" t="s">
        <v>33</v>
      </c>
      <c r="C34" s="17">
        <v>33700</v>
      </c>
      <c r="D34" s="17">
        <v>212000</v>
      </c>
      <c r="E34" s="18">
        <v>228542</v>
      </c>
      <c r="F34" s="17">
        <v>115464</v>
      </c>
      <c r="G34" s="18">
        <v>110135</v>
      </c>
      <c r="H34" s="8">
        <v>323420</v>
      </c>
      <c r="I34" s="14">
        <v>320000</v>
      </c>
      <c r="J34" s="9">
        <v>326500</v>
      </c>
      <c r="K34" s="9">
        <v>330000</v>
      </c>
    </row>
    <row r="35" spans="1:11" ht="15">
      <c r="A35" s="1">
        <v>4</v>
      </c>
      <c r="B35" s="5" t="s">
        <v>34</v>
      </c>
      <c r="C35" s="17">
        <v>35200</v>
      </c>
      <c r="D35" s="17">
        <v>66898</v>
      </c>
      <c r="E35" s="18">
        <v>44474</v>
      </c>
      <c r="F35" s="17">
        <v>62487</v>
      </c>
      <c r="G35" s="18">
        <v>51800</v>
      </c>
      <c r="H35" s="8">
        <v>70000</v>
      </c>
      <c r="I35" s="14">
        <v>77786</v>
      </c>
      <c r="J35" s="9">
        <v>83677</v>
      </c>
      <c r="K35" s="9">
        <v>82232</v>
      </c>
    </row>
    <row r="36" spans="1:11" ht="15">
      <c r="A36" s="3" t="s">
        <v>35</v>
      </c>
      <c r="B36" s="4" t="s">
        <v>36</v>
      </c>
      <c r="C36" s="21">
        <f aca="true" t="shared" si="5" ref="C36:K36">SUM(C37:C42)</f>
        <v>321347</v>
      </c>
      <c r="D36" s="21">
        <f t="shared" si="5"/>
        <v>265118</v>
      </c>
      <c r="E36" s="21">
        <f t="shared" si="5"/>
        <v>324063</v>
      </c>
      <c r="F36" s="21">
        <f t="shared" si="5"/>
        <v>417854</v>
      </c>
      <c r="G36" s="21">
        <f t="shared" si="5"/>
        <v>420151</v>
      </c>
      <c r="H36" s="10">
        <f t="shared" si="5"/>
        <v>386762</v>
      </c>
      <c r="I36" s="10">
        <f t="shared" si="5"/>
        <v>393884</v>
      </c>
      <c r="J36" s="10">
        <f t="shared" si="5"/>
        <v>404934</v>
      </c>
      <c r="K36" s="10">
        <f t="shared" si="5"/>
        <v>440956</v>
      </c>
    </row>
    <row r="37" spans="1:11" ht="15">
      <c r="A37" s="1">
        <v>1</v>
      </c>
      <c r="B37" s="5" t="s">
        <v>37</v>
      </c>
      <c r="C37" s="17">
        <v>74025</v>
      </c>
      <c r="D37" s="17"/>
      <c r="E37" s="18">
        <v>38279</v>
      </c>
      <c r="F37" s="17">
        <v>83817</v>
      </c>
      <c r="G37" s="18">
        <v>84000</v>
      </c>
      <c r="H37" s="8">
        <v>115276</v>
      </c>
      <c r="I37" s="14">
        <v>116000</v>
      </c>
      <c r="J37" s="9">
        <v>117963</v>
      </c>
      <c r="K37" s="9">
        <v>167381</v>
      </c>
    </row>
    <row r="38" spans="1:11" ht="15">
      <c r="A38" s="1">
        <v>2</v>
      </c>
      <c r="B38" s="5" t="s">
        <v>38</v>
      </c>
      <c r="C38" s="17">
        <v>56000</v>
      </c>
      <c r="D38" s="17">
        <v>97096</v>
      </c>
      <c r="E38" s="17">
        <v>90000</v>
      </c>
      <c r="F38" s="17">
        <v>100000</v>
      </c>
      <c r="G38" s="17">
        <v>102400</v>
      </c>
      <c r="H38" s="8">
        <v>102533</v>
      </c>
      <c r="I38" s="14">
        <v>105967</v>
      </c>
      <c r="J38" s="9">
        <v>107812</v>
      </c>
      <c r="K38" s="9">
        <v>107625</v>
      </c>
    </row>
    <row r="39" spans="1:11" ht="15">
      <c r="A39" s="1">
        <v>3</v>
      </c>
      <c r="B39" s="5" t="s">
        <v>39</v>
      </c>
      <c r="C39" s="17">
        <v>105452</v>
      </c>
      <c r="D39" s="17">
        <v>105582</v>
      </c>
      <c r="E39" s="17">
        <v>105000</v>
      </c>
      <c r="F39" s="17">
        <v>107847</v>
      </c>
      <c r="G39" s="17">
        <v>100000</v>
      </c>
      <c r="H39" s="8">
        <v>43980</v>
      </c>
      <c r="I39" s="14">
        <v>43293</v>
      </c>
      <c r="J39" s="9">
        <v>50111</v>
      </c>
      <c r="K39" s="9">
        <v>57894</v>
      </c>
    </row>
    <row r="40" spans="1:11" ht="15">
      <c r="A40" s="1">
        <v>4</v>
      </c>
      <c r="B40" s="5" t="s">
        <v>40</v>
      </c>
      <c r="C40" s="17">
        <v>42500</v>
      </c>
      <c r="D40" s="17">
        <v>57000</v>
      </c>
      <c r="E40" s="18">
        <v>61000</v>
      </c>
      <c r="F40" s="17">
        <v>88390</v>
      </c>
      <c r="G40" s="18">
        <v>88000</v>
      </c>
      <c r="H40" s="8">
        <v>79147</v>
      </c>
      <c r="I40" s="14">
        <v>82284</v>
      </c>
      <c r="J40" s="9">
        <v>88304</v>
      </c>
      <c r="K40" s="9">
        <v>70709</v>
      </c>
    </row>
    <row r="41" spans="1:11" ht="15">
      <c r="A41" s="1">
        <v>5</v>
      </c>
      <c r="B41" s="5" t="s">
        <v>41</v>
      </c>
      <c r="C41" s="17">
        <v>5370</v>
      </c>
      <c r="D41" s="17">
        <v>5440</v>
      </c>
      <c r="E41" s="18">
        <v>8434</v>
      </c>
      <c r="F41" s="17">
        <v>19800</v>
      </c>
      <c r="G41" s="18">
        <v>24628</v>
      </c>
      <c r="H41" s="8">
        <v>21000</v>
      </c>
      <c r="I41" s="14">
        <v>23563</v>
      </c>
      <c r="J41" s="9">
        <v>22347</v>
      </c>
      <c r="K41" s="9">
        <v>19347</v>
      </c>
    </row>
    <row r="42" spans="1:11" ht="15">
      <c r="A42" s="1">
        <v>6</v>
      </c>
      <c r="B42" s="5" t="s">
        <v>42</v>
      </c>
      <c r="C42" s="17">
        <v>38000</v>
      </c>
      <c r="D42" s="17"/>
      <c r="E42" s="18">
        <v>21350</v>
      </c>
      <c r="F42" s="17">
        <v>18000</v>
      </c>
      <c r="G42" s="18">
        <v>21123</v>
      </c>
      <c r="H42" s="8">
        <v>24826</v>
      </c>
      <c r="I42" s="14">
        <v>22777</v>
      </c>
      <c r="J42" s="9">
        <v>18397</v>
      </c>
      <c r="K42" s="9">
        <v>18000</v>
      </c>
    </row>
    <row r="43" spans="1:11" ht="15.75">
      <c r="A43" s="2"/>
      <c r="B43" s="2" t="s">
        <v>43</v>
      </c>
      <c r="C43" s="22">
        <f>+C44+C51+C57+C66</f>
        <v>906566.9953657729</v>
      </c>
      <c r="D43" s="22">
        <f>+D44+D51+D57+D66</f>
        <v>680607</v>
      </c>
      <c r="E43" s="22">
        <f>+E44+E51+E57+E66</f>
        <v>994069</v>
      </c>
      <c r="F43" s="22">
        <f>+F44+F51+F57+F66</f>
        <v>994092</v>
      </c>
      <c r="G43" s="22">
        <f>+G44+G51+G57+G66</f>
        <v>989739</v>
      </c>
      <c r="H43" s="11">
        <f>H44+H51+H57+H66</f>
        <v>829046</v>
      </c>
      <c r="I43" s="11">
        <f>I44+I51+I57+I66</f>
        <v>893409</v>
      </c>
      <c r="J43" s="11">
        <f>J44+J51+J57+J66</f>
        <v>946345</v>
      </c>
      <c r="K43" s="11">
        <f>K44+K51+K57+K66</f>
        <v>1012276</v>
      </c>
    </row>
    <row r="44" spans="1:11" ht="15">
      <c r="A44" s="3" t="s">
        <v>44</v>
      </c>
      <c r="B44" s="4" t="s">
        <v>45</v>
      </c>
      <c r="C44" s="21">
        <f aca="true" t="shared" si="6" ref="C44:K44">SUM(C45:C50)</f>
        <v>158395.99536577292</v>
      </c>
      <c r="D44" s="21">
        <f t="shared" si="6"/>
        <v>76936</v>
      </c>
      <c r="E44" s="21">
        <f t="shared" si="6"/>
        <v>93034</v>
      </c>
      <c r="F44" s="21">
        <f t="shared" si="6"/>
        <v>135110</v>
      </c>
      <c r="G44" s="21">
        <f t="shared" si="6"/>
        <v>144773</v>
      </c>
      <c r="H44" s="10">
        <f t="shared" si="6"/>
        <v>167715</v>
      </c>
      <c r="I44" s="10">
        <f t="shared" si="6"/>
        <v>201390</v>
      </c>
      <c r="J44" s="10">
        <f t="shared" si="6"/>
        <v>218254</v>
      </c>
      <c r="K44" s="10">
        <f t="shared" si="6"/>
        <v>240755</v>
      </c>
    </row>
    <row r="45" spans="1:11" ht="15">
      <c r="A45" s="1">
        <v>1</v>
      </c>
      <c r="B45" s="5" t="s">
        <v>46</v>
      </c>
      <c r="C45" s="17">
        <f>40000*G45/(G45+G46)</f>
        <v>11333.995365772922</v>
      </c>
      <c r="D45" s="17"/>
      <c r="E45" s="18">
        <v>9235</v>
      </c>
      <c r="F45" s="20"/>
      <c r="G45" s="18">
        <v>17120</v>
      </c>
      <c r="H45" s="8">
        <v>16806</v>
      </c>
      <c r="I45" s="14">
        <v>17436</v>
      </c>
      <c r="J45" s="12">
        <v>17680</v>
      </c>
      <c r="K45" s="12">
        <v>17960</v>
      </c>
    </row>
    <row r="46" spans="1:11" ht="15">
      <c r="A46" s="1">
        <v>2</v>
      </c>
      <c r="B46" s="5" t="s">
        <v>47</v>
      </c>
      <c r="C46" s="17">
        <f>40000-11334</f>
        <v>28666</v>
      </c>
      <c r="D46" s="17">
        <v>44575</v>
      </c>
      <c r="E46" s="18">
        <v>3636</v>
      </c>
      <c r="F46" s="17">
        <v>42500</v>
      </c>
      <c r="G46" s="18">
        <v>43300</v>
      </c>
      <c r="H46" s="8">
        <v>30390</v>
      </c>
      <c r="I46" s="14">
        <v>31278</v>
      </c>
      <c r="J46" s="9">
        <v>33715</v>
      </c>
      <c r="K46" s="9">
        <v>34972</v>
      </c>
    </row>
    <row r="47" spans="1:11" ht="15">
      <c r="A47" s="1">
        <v>3</v>
      </c>
      <c r="B47" s="5" t="s">
        <v>48</v>
      </c>
      <c r="C47" s="17">
        <v>15654</v>
      </c>
      <c r="D47" s="17"/>
      <c r="E47" s="17">
        <v>31024</v>
      </c>
      <c r="F47" s="17">
        <v>37714</v>
      </c>
      <c r="G47" s="17">
        <v>45392</v>
      </c>
      <c r="H47" s="8">
        <v>51288</v>
      </c>
      <c r="I47" s="14">
        <v>55547</v>
      </c>
      <c r="J47" s="9">
        <v>69118</v>
      </c>
      <c r="K47" s="9">
        <v>85486</v>
      </c>
    </row>
    <row r="48" spans="1:11" ht="15">
      <c r="A48" s="1">
        <v>4</v>
      </c>
      <c r="B48" s="5" t="s">
        <v>49</v>
      </c>
      <c r="C48" s="17">
        <v>14000</v>
      </c>
      <c r="D48" s="17">
        <v>17831</v>
      </c>
      <c r="E48" s="18">
        <v>29376</v>
      </c>
      <c r="F48" s="17">
        <v>24458</v>
      </c>
      <c r="G48" s="18">
        <v>24214</v>
      </c>
      <c r="H48" s="8">
        <v>29622</v>
      </c>
      <c r="I48" s="14">
        <v>50535</v>
      </c>
      <c r="J48" s="9">
        <v>51560</v>
      </c>
      <c r="K48" s="9">
        <v>53356</v>
      </c>
    </row>
    <row r="49" spans="1:11" ht="15">
      <c r="A49" s="1">
        <v>5</v>
      </c>
      <c r="B49" s="5" t="s">
        <v>50</v>
      </c>
      <c r="C49" s="17">
        <v>78000</v>
      </c>
      <c r="D49" s="17">
        <v>5860</v>
      </c>
      <c r="E49" s="18">
        <v>10263</v>
      </c>
      <c r="F49" s="17">
        <v>15816</v>
      </c>
      <c r="G49" s="18"/>
      <c r="H49" s="8">
        <v>17426</v>
      </c>
      <c r="I49" s="14">
        <v>22264</v>
      </c>
      <c r="J49" s="9">
        <v>23320</v>
      </c>
      <c r="K49" s="9">
        <v>23000</v>
      </c>
    </row>
    <row r="50" spans="1:11" ht="15">
      <c r="A50" s="1">
        <v>6</v>
      </c>
      <c r="B50" s="5" t="s">
        <v>51</v>
      </c>
      <c r="C50" s="17">
        <v>10742</v>
      </c>
      <c r="D50" s="17">
        <v>8670</v>
      </c>
      <c r="E50" s="18">
        <v>9500</v>
      </c>
      <c r="F50" s="17">
        <v>14622</v>
      </c>
      <c r="G50" s="18">
        <v>14747</v>
      </c>
      <c r="H50" s="8">
        <v>22183</v>
      </c>
      <c r="I50" s="14">
        <v>24330</v>
      </c>
      <c r="J50" s="9">
        <v>22861</v>
      </c>
      <c r="K50" s="9">
        <v>25981</v>
      </c>
    </row>
    <row r="51" spans="1:11" ht="15">
      <c r="A51" s="3" t="s">
        <v>52</v>
      </c>
      <c r="B51" s="4" t="s">
        <v>53</v>
      </c>
      <c r="C51" s="27">
        <f>SUM(C52:C56)</f>
        <v>306978</v>
      </c>
      <c r="D51" s="27">
        <f aca="true" t="shared" si="7" ref="D51:K51">SUM(D52:D56)</f>
        <v>412912</v>
      </c>
      <c r="E51" s="27">
        <f t="shared" si="7"/>
        <v>538016</v>
      </c>
      <c r="F51" s="27">
        <f t="shared" si="7"/>
        <v>445723</v>
      </c>
      <c r="G51" s="27">
        <f t="shared" si="7"/>
        <v>423194</v>
      </c>
      <c r="H51" s="27">
        <f t="shared" si="7"/>
        <v>396757</v>
      </c>
      <c r="I51" s="27">
        <f t="shared" si="7"/>
        <v>433052</v>
      </c>
      <c r="J51" s="27">
        <f t="shared" si="7"/>
        <v>445454</v>
      </c>
      <c r="K51" s="27">
        <f t="shared" si="7"/>
        <v>467926</v>
      </c>
    </row>
    <row r="52" spans="1:11" ht="15">
      <c r="A52" s="1">
        <v>1</v>
      </c>
      <c r="B52" s="5" t="s">
        <v>54</v>
      </c>
      <c r="C52" s="17"/>
      <c r="D52" s="17">
        <v>133631</v>
      </c>
      <c r="E52" s="18">
        <v>133631</v>
      </c>
      <c r="F52" s="20">
        <v>68700</v>
      </c>
      <c r="G52" s="18">
        <v>18000</v>
      </c>
      <c r="H52" s="8">
        <v>83081</v>
      </c>
      <c r="I52" s="14">
        <v>106892</v>
      </c>
      <c r="J52" s="12">
        <v>124102</v>
      </c>
      <c r="K52" s="12">
        <v>126314</v>
      </c>
    </row>
    <row r="53" spans="1:11" ht="15">
      <c r="A53" s="1">
        <v>2</v>
      </c>
      <c r="B53" s="5" t="s">
        <v>55</v>
      </c>
      <c r="C53" s="17">
        <v>128278</v>
      </c>
      <c r="D53" s="17">
        <v>103706</v>
      </c>
      <c r="E53" s="18">
        <v>103971</v>
      </c>
      <c r="F53" s="20">
        <v>77861</v>
      </c>
      <c r="G53" s="18">
        <v>77194</v>
      </c>
      <c r="H53" s="8">
        <v>78676</v>
      </c>
      <c r="I53" s="14">
        <v>111324</v>
      </c>
      <c r="J53" s="12">
        <v>112448</v>
      </c>
      <c r="K53" s="12">
        <v>110000</v>
      </c>
    </row>
    <row r="54" spans="1:11" ht="15">
      <c r="A54" s="1">
        <v>3</v>
      </c>
      <c r="B54" s="5" t="s">
        <v>56</v>
      </c>
      <c r="C54" s="17"/>
      <c r="D54" s="17"/>
      <c r="E54" s="18">
        <v>242414</v>
      </c>
      <c r="F54" s="20">
        <v>106162</v>
      </c>
      <c r="G54" s="18">
        <v>125000</v>
      </c>
      <c r="H54" s="8">
        <v>125000</v>
      </c>
      <c r="I54" s="14">
        <v>114573</v>
      </c>
      <c r="J54" s="12">
        <v>108736</v>
      </c>
      <c r="K54" s="12">
        <v>108000</v>
      </c>
    </row>
    <row r="55" spans="1:11" ht="15">
      <c r="A55" s="1">
        <v>4</v>
      </c>
      <c r="B55" s="5" t="s">
        <v>57</v>
      </c>
      <c r="C55" s="5"/>
      <c r="D55" s="5"/>
      <c r="E55" s="5"/>
      <c r="F55" s="5"/>
      <c r="G55" s="5"/>
      <c r="H55" s="8"/>
      <c r="I55" s="14"/>
      <c r="J55" s="12"/>
      <c r="K55" s="12">
        <v>23445</v>
      </c>
    </row>
    <row r="56" spans="1:11" ht="15">
      <c r="A56" s="1">
        <v>5</v>
      </c>
      <c r="B56" s="5" t="s">
        <v>58</v>
      </c>
      <c r="C56" s="17">
        <v>178700</v>
      </c>
      <c r="D56" s="17">
        <v>175575</v>
      </c>
      <c r="E56" s="18">
        <v>58000</v>
      </c>
      <c r="F56" s="20">
        <v>193000</v>
      </c>
      <c r="G56" s="18">
        <v>203000</v>
      </c>
      <c r="H56" s="8">
        <v>110000</v>
      </c>
      <c r="I56" s="14">
        <v>100263</v>
      </c>
      <c r="J56" s="12">
        <v>100168</v>
      </c>
      <c r="K56" s="12">
        <v>100167</v>
      </c>
    </row>
    <row r="57" spans="1:11" ht="15">
      <c r="A57" s="3" t="s">
        <v>59</v>
      </c>
      <c r="B57" s="4" t="s">
        <v>60</v>
      </c>
      <c r="C57" s="27">
        <f>SUM(C58:C65)</f>
        <v>434191</v>
      </c>
      <c r="D57" s="27">
        <f aca="true" t="shared" si="8" ref="D57:K57">SUM(D58:D65)</f>
        <v>91764</v>
      </c>
      <c r="E57" s="27">
        <f t="shared" si="8"/>
        <v>259361</v>
      </c>
      <c r="F57" s="27">
        <f t="shared" si="8"/>
        <v>292863</v>
      </c>
      <c r="G57" s="27">
        <f t="shared" si="8"/>
        <v>278316</v>
      </c>
      <c r="H57" s="27">
        <f t="shared" si="8"/>
        <v>211806</v>
      </c>
      <c r="I57" s="27">
        <f t="shared" si="8"/>
        <v>213769</v>
      </c>
      <c r="J57" s="27">
        <f t="shared" si="8"/>
        <v>238597</v>
      </c>
      <c r="K57" s="27">
        <f t="shared" si="8"/>
        <v>258000</v>
      </c>
    </row>
    <row r="58" spans="1:11" ht="15">
      <c r="A58" s="1">
        <v>1</v>
      </c>
      <c r="B58" s="5" t="s">
        <v>61</v>
      </c>
      <c r="C58" s="17">
        <v>34122</v>
      </c>
      <c r="D58" s="17"/>
      <c r="E58" s="18"/>
      <c r="F58" s="17">
        <v>38000</v>
      </c>
      <c r="G58" s="18"/>
      <c r="H58" s="8">
        <v>26700</v>
      </c>
      <c r="I58" s="14">
        <v>26767</v>
      </c>
      <c r="J58" s="9">
        <v>26792</v>
      </c>
      <c r="K58" s="9">
        <v>26767</v>
      </c>
    </row>
    <row r="59" spans="1:11" ht="15">
      <c r="A59" s="1">
        <v>2</v>
      </c>
      <c r="B59" s="5" t="s">
        <v>62</v>
      </c>
      <c r="C59" s="17">
        <v>70378</v>
      </c>
      <c r="D59" s="17"/>
      <c r="E59" s="18">
        <v>57631</v>
      </c>
      <c r="F59" s="17">
        <v>59500</v>
      </c>
      <c r="G59" s="18">
        <v>60000</v>
      </c>
      <c r="H59" s="8">
        <v>59292</v>
      </c>
      <c r="I59" s="14">
        <v>59292</v>
      </c>
      <c r="J59" s="9">
        <v>57585</v>
      </c>
      <c r="K59" s="9">
        <v>54714</v>
      </c>
    </row>
    <row r="60" spans="1:11" ht="15">
      <c r="A60" s="1">
        <v>3</v>
      </c>
      <c r="B60" s="5" t="s">
        <v>63</v>
      </c>
      <c r="C60" s="17">
        <f>56636</f>
        <v>56636</v>
      </c>
      <c r="D60" s="17">
        <v>60225</v>
      </c>
      <c r="E60" s="18">
        <v>59270</v>
      </c>
      <c r="F60" s="17"/>
      <c r="G60" s="18">
        <v>36000</v>
      </c>
      <c r="H60" s="8">
        <v>34458</v>
      </c>
      <c r="I60" s="14">
        <v>34458</v>
      </c>
      <c r="J60" s="9">
        <v>32664</v>
      </c>
      <c r="K60" s="9">
        <v>36351</v>
      </c>
    </row>
    <row r="61" spans="1:11" ht="15">
      <c r="A61" s="1">
        <v>4</v>
      </c>
      <c r="B61" s="5" t="s">
        <v>64</v>
      </c>
      <c r="C61" s="17">
        <v>33650</v>
      </c>
      <c r="D61" s="17">
        <v>29671</v>
      </c>
      <c r="E61" s="18">
        <v>28129</v>
      </c>
      <c r="F61" s="17">
        <v>32360</v>
      </c>
      <c r="G61" s="18">
        <v>37616</v>
      </c>
      <c r="H61" s="8">
        <v>34577</v>
      </c>
      <c r="I61" s="14">
        <v>34519</v>
      </c>
      <c r="J61" s="9">
        <v>24855</v>
      </c>
      <c r="K61" s="9">
        <v>39806</v>
      </c>
    </row>
    <row r="62" spans="1:11" ht="15">
      <c r="A62" s="1">
        <v>5</v>
      </c>
      <c r="B62" s="5" t="s">
        <v>65</v>
      </c>
      <c r="C62" s="17"/>
      <c r="D62" s="17"/>
      <c r="E62" s="18"/>
      <c r="F62" s="17">
        <v>12700</v>
      </c>
      <c r="G62" s="18"/>
      <c r="H62" s="8">
        <v>7000</v>
      </c>
      <c r="I62" s="14">
        <v>7000</v>
      </c>
      <c r="J62" s="9">
        <v>7000</v>
      </c>
      <c r="K62" s="9">
        <v>7000</v>
      </c>
    </row>
    <row r="63" spans="1:11" ht="15">
      <c r="A63" s="1">
        <v>6</v>
      </c>
      <c r="B63" s="5" t="s">
        <v>66</v>
      </c>
      <c r="C63" s="17">
        <v>77890</v>
      </c>
      <c r="D63" s="17"/>
      <c r="E63" s="18">
        <v>11427</v>
      </c>
      <c r="F63" s="17">
        <v>106821</v>
      </c>
      <c r="G63" s="18">
        <v>100000</v>
      </c>
      <c r="H63" s="8">
        <v>36700</v>
      </c>
      <c r="I63" s="14">
        <v>37264</v>
      </c>
      <c r="J63" s="9">
        <v>35038</v>
      </c>
      <c r="K63" s="9">
        <v>37000</v>
      </c>
    </row>
    <row r="64" spans="1:11" ht="15">
      <c r="A64" s="1">
        <v>7</v>
      </c>
      <c r="B64" s="5" t="s">
        <v>67</v>
      </c>
      <c r="C64" s="17">
        <v>157730</v>
      </c>
      <c r="D64" s="17"/>
      <c r="E64" s="17">
        <v>97500</v>
      </c>
      <c r="F64" s="17">
        <v>40000</v>
      </c>
      <c r="G64" s="17">
        <v>44700</v>
      </c>
      <c r="H64" s="8">
        <v>7826</v>
      </c>
      <c r="I64" s="14">
        <v>8825</v>
      </c>
      <c r="J64" s="9">
        <v>47523</v>
      </c>
      <c r="K64" s="9">
        <v>48500</v>
      </c>
    </row>
    <row r="65" spans="1:11" ht="15">
      <c r="A65" s="1">
        <v>8</v>
      </c>
      <c r="B65" s="5" t="s">
        <v>68</v>
      </c>
      <c r="C65" s="17">
        <v>3785</v>
      </c>
      <c r="D65" s="17">
        <v>1868</v>
      </c>
      <c r="E65" s="18">
        <v>5404</v>
      </c>
      <c r="F65" s="17">
        <v>3482</v>
      </c>
      <c r="G65" s="18"/>
      <c r="H65" s="8">
        <v>5253</v>
      </c>
      <c r="I65" s="14">
        <v>5644</v>
      </c>
      <c r="J65" s="9">
        <v>7140</v>
      </c>
      <c r="K65" s="9">
        <v>7862</v>
      </c>
    </row>
    <row r="66" spans="1:11" ht="15">
      <c r="A66" s="3" t="s">
        <v>69</v>
      </c>
      <c r="B66" s="4" t="s">
        <v>70</v>
      </c>
      <c r="C66" s="27">
        <f>SUM(C67:C79)</f>
        <v>7002</v>
      </c>
      <c r="D66" s="27">
        <f aca="true" t="shared" si="9" ref="D66:K66">SUM(D67:D79)</f>
        <v>98995</v>
      </c>
      <c r="E66" s="27">
        <f t="shared" si="9"/>
        <v>103658</v>
      </c>
      <c r="F66" s="27">
        <f t="shared" si="9"/>
        <v>120396</v>
      </c>
      <c r="G66" s="27">
        <f t="shared" si="9"/>
        <v>143456</v>
      </c>
      <c r="H66" s="27">
        <f t="shared" si="9"/>
        <v>52768</v>
      </c>
      <c r="I66" s="27">
        <f t="shared" si="9"/>
        <v>45198</v>
      </c>
      <c r="J66" s="27">
        <f t="shared" si="9"/>
        <v>44040</v>
      </c>
      <c r="K66" s="27">
        <f t="shared" si="9"/>
        <v>45595</v>
      </c>
    </row>
    <row r="67" spans="1:11" ht="15">
      <c r="A67" s="1">
        <v>1</v>
      </c>
      <c r="B67" s="5" t="s">
        <v>71</v>
      </c>
      <c r="C67" s="17"/>
      <c r="D67" s="17"/>
      <c r="E67" s="18"/>
      <c r="F67" s="17">
        <v>390</v>
      </c>
      <c r="G67" s="18">
        <v>912</v>
      </c>
      <c r="H67" s="8">
        <v>1366</v>
      </c>
      <c r="I67" s="14">
        <v>970</v>
      </c>
      <c r="J67" s="9"/>
      <c r="K67" s="9">
        <v>1754</v>
      </c>
    </row>
    <row r="68" spans="1:11" ht="15">
      <c r="A68" s="1">
        <v>2</v>
      </c>
      <c r="B68" s="5" t="s">
        <v>72</v>
      </c>
      <c r="C68" s="17"/>
      <c r="D68" s="17"/>
      <c r="E68" s="18">
        <v>2700</v>
      </c>
      <c r="F68" s="17">
        <v>2000</v>
      </c>
      <c r="G68" s="18"/>
      <c r="H68" s="8">
        <v>2700</v>
      </c>
      <c r="I68" s="14">
        <v>4000</v>
      </c>
      <c r="J68" s="9">
        <v>4000</v>
      </c>
      <c r="K68" s="9">
        <v>4100</v>
      </c>
    </row>
    <row r="69" spans="1:11" ht="15">
      <c r="A69" s="1">
        <v>3</v>
      </c>
      <c r="B69" s="5" t="s">
        <v>73</v>
      </c>
      <c r="C69" s="17"/>
      <c r="D69" s="17"/>
      <c r="E69" s="18">
        <v>4222</v>
      </c>
      <c r="F69" s="17">
        <v>2771</v>
      </c>
      <c r="G69" s="18">
        <v>4407</v>
      </c>
      <c r="H69" s="8">
        <v>6156</v>
      </c>
      <c r="I69" s="14">
        <v>6870</v>
      </c>
      <c r="J69" s="9">
        <v>6292</v>
      </c>
      <c r="K69" s="9">
        <v>6111</v>
      </c>
    </row>
    <row r="70" spans="1:11" ht="15">
      <c r="A70" s="1">
        <v>4</v>
      </c>
      <c r="B70" s="5" t="s">
        <v>74</v>
      </c>
      <c r="C70" s="17"/>
      <c r="D70" s="17"/>
      <c r="E70" s="18">
        <v>852</v>
      </c>
      <c r="F70" s="17">
        <v>3266</v>
      </c>
      <c r="G70" s="18">
        <v>3416</v>
      </c>
      <c r="H70" s="8">
        <v>901</v>
      </c>
      <c r="I70" s="14">
        <v>800</v>
      </c>
      <c r="J70" s="9">
        <v>800</v>
      </c>
      <c r="K70" s="9">
        <v>1199</v>
      </c>
    </row>
    <row r="71" spans="1:11" ht="15">
      <c r="A71" s="1">
        <v>5</v>
      </c>
      <c r="B71" s="5" t="s">
        <v>75</v>
      </c>
      <c r="C71" s="17"/>
      <c r="D71" s="17"/>
      <c r="E71" s="18"/>
      <c r="F71" s="17"/>
      <c r="G71" s="18"/>
      <c r="H71" s="8"/>
      <c r="I71" s="14"/>
      <c r="J71" s="9"/>
      <c r="K71" s="9"/>
    </row>
    <row r="72" spans="1:11" ht="15">
      <c r="A72" s="1">
        <v>6</v>
      </c>
      <c r="B72" s="5" t="s">
        <v>76</v>
      </c>
      <c r="C72" s="17">
        <v>662</v>
      </c>
      <c r="D72" s="17">
        <v>995</v>
      </c>
      <c r="E72" s="17">
        <v>1239</v>
      </c>
      <c r="F72" s="17">
        <v>2268</v>
      </c>
      <c r="G72" s="17">
        <v>2540</v>
      </c>
      <c r="H72" s="8">
        <v>2095</v>
      </c>
      <c r="I72" s="14">
        <v>2171</v>
      </c>
      <c r="J72" s="9">
        <v>3691</v>
      </c>
      <c r="K72" s="9">
        <v>2324</v>
      </c>
    </row>
    <row r="73" spans="1:11" ht="15">
      <c r="A73" s="1">
        <v>7</v>
      </c>
      <c r="B73" s="5" t="s">
        <v>77</v>
      </c>
      <c r="C73" s="17">
        <v>6340</v>
      </c>
      <c r="D73" s="17"/>
      <c r="E73" s="18">
        <v>6340</v>
      </c>
      <c r="F73" s="17">
        <v>7000</v>
      </c>
      <c r="G73" s="18">
        <v>13858</v>
      </c>
      <c r="H73" s="8">
        <v>7400</v>
      </c>
      <c r="I73" s="14">
        <v>6000</v>
      </c>
      <c r="J73" s="9">
        <v>4650</v>
      </c>
      <c r="K73" s="9">
        <v>4700</v>
      </c>
    </row>
    <row r="74" spans="1:11" ht="15">
      <c r="A74" s="1">
        <v>8</v>
      </c>
      <c r="B74" s="5" t="s">
        <v>78</v>
      </c>
      <c r="C74" s="17"/>
      <c r="D74" s="17"/>
      <c r="E74" s="18">
        <v>445</v>
      </c>
      <c r="F74" s="17"/>
      <c r="G74" s="18"/>
      <c r="H74" s="8"/>
      <c r="I74" s="14"/>
      <c r="J74" s="9"/>
      <c r="K74" s="9"/>
    </row>
    <row r="75" spans="1:11" ht="15">
      <c r="A75" s="1">
        <v>9</v>
      </c>
      <c r="B75" s="5" t="s">
        <v>79</v>
      </c>
      <c r="C75" s="5"/>
      <c r="D75" s="5"/>
      <c r="E75" s="5"/>
      <c r="F75" s="5"/>
      <c r="G75" s="5"/>
      <c r="H75" s="8"/>
      <c r="I75" s="14"/>
      <c r="J75" s="9"/>
      <c r="K75" s="9"/>
    </row>
    <row r="76" spans="1:11" ht="15">
      <c r="A76" s="1">
        <v>10</v>
      </c>
      <c r="B76" s="5" t="s">
        <v>80</v>
      </c>
      <c r="C76" s="17"/>
      <c r="D76" s="17"/>
      <c r="E76" s="18">
        <v>700</v>
      </c>
      <c r="F76" s="17">
        <v>1500</v>
      </c>
      <c r="G76" s="18">
        <v>7623</v>
      </c>
      <c r="H76" s="8">
        <v>990</v>
      </c>
      <c r="I76" s="14">
        <v>1390</v>
      </c>
      <c r="J76" s="9">
        <v>1390</v>
      </c>
      <c r="K76" s="9">
        <v>1386</v>
      </c>
    </row>
    <row r="77" spans="1:11" ht="15">
      <c r="A77" s="1">
        <v>11</v>
      </c>
      <c r="B77" s="5" t="s">
        <v>81</v>
      </c>
      <c r="C77" s="17"/>
      <c r="D77" s="17"/>
      <c r="E77" s="18">
        <v>455</v>
      </c>
      <c r="F77" s="17">
        <v>1840</v>
      </c>
      <c r="G77" s="18">
        <v>5000</v>
      </c>
      <c r="H77" s="8"/>
      <c r="I77" s="14"/>
      <c r="J77" s="9"/>
      <c r="K77" s="9"/>
    </row>
    <row r="78" spans="1:11" ht="15">
      <c r="A78" s="1">
        <v>12</v>
      </c>
      <c r="B78" s="5" t="s">
        <v>82</v>
      </c>
      <c r="C78" s="17"/>
      <c r="D78" s="17"/>
      <c r="E78" s="18"/>
      <c r="F78" s="17"/>
      <c r="G78" s="18">
        <v>6700</v>
      </c>
      <c r="H78" s="8">
        <v>3533</v>
      </c>
      <c r="I78" s="14">
        <v>1500</v>
      </c>
      <c r="J78" s="9">
        <v>1600</v>
      </c>
      <c r="K78" s="9">
        <v>1940</v>
      </c>
    </row>
    <row r="79" spans="1:11" ht="15">
      <c r="A79" s="1">
        <v>13</v>
      </c>
      <c r="B79" s="5" t="s">
        <v>83</v>
      </c>
      <c r="C79" s="18"/>
      <c r="D79" s="17">
        <v>98000</v>
      </c>
      <c r="E79" s="18">
        <v>86705</v>
      </c>
      <c r="F79" s="17">
        <v>99361</v>
      </c>
      <c r="G79" s="18">
        <v>99000</v>
      </c>
      <c r="H79" s="8">
        <v>27627</v>
      </c>
      <c r="I79" s="14">
        <v>21497</v>
      </c>
      <c r="J79" s="9">
        <v>21617</v>
      </c>
      <c r="K79" s="9">
        <v>22081</v>
      </c>
    </row>
    <row r="80" spans="1:11" ht="15.75">
      <c r="A80" s="23"/>
      <c r="B80" s="24" t="s">
        <v>85</v>
      </c>
      <c r="C80" s="25">
        <f>SUM(C81:C83)</f>
        <v>54890</v>
      </c>
      <c r="D80" s="25">
        <f>SUM(D81:D83)</f>
        <v>45800</v>
      </c>
      <c r="E80" s="25">
        <f>SUM(E81:E83)</f>
        <v>81582</v>
      </c>
      <c r="F80" s="25">
        <f>SUM(F81:F83)</f>
        <v>0</v>
      </c>
      <c r="G80" s="25">
        <f>SUM(G81:G83)</f>
        <v>0</v>
      </c>
      <c r="H80" s="5"/>
      <c r="I80" s="5"/>
      <c r="J80" s="5"/>
      <c r="K80" s="5"/>
    </row>
    <row r="81" spans="1:11" ht="30">
      <c r="A81" s="6">
        <v>1</v>
      </c>
      <c r="B81" s="26" t="s">
        <v>86</v>
      </c>
      <c r="C81" s="17">
        <v>9900</v>
      </c>
      <c r="D81" s="17"/>
      <c r="E81" s="17">
        <v>67782</v>
      </c>
      <c r="F81" s="17"/>
      <c r="G81" s="18"/>
      <c r="H81" s="5"/>
      <c r="I81" s="5"/>
      <c r="J81" s="5"/>
      <c r="K81" s="5"/>
    </row>
    <row r="82" spans="1:11" ht="30">
      <c r="A82" s="6">
        <v>2</v>
      </c>
      <c r="B82" s="26" t="s">
        <v>87</v>
      </c>
      <c r="C82" s="17"/>
      <c r="D82" s="17"/>
      <c r="E82" s="17">
        <v>10000</v>
      </c>
      <c r="F82" s="17"/>
      <c r="G82" s="18"/>
      <c r="H82" s="5"/>
      <c r="I82" s="5"/>
      <c r="J82" s="5"/>
      <c r="K82" s="5"/>
    </row>
    <row r="83" spans="1:11" ht="75">
      <c r="A83" s="6">
        <v>3</v>
      </c>
      <c r="B83" s="26" t="s">
        <v>88</v>
      </c>
      <c r="C83" s="17">
        <f>44100+890</f>
        <v>44990</v>
      </c>
      <c r="D83" s="17">
        <v>45800</v>
      </c>
      <c r="E83" s="17">
        <v>3800</v>
      </c>
      <c r="F83" s="17"/>
      <c r="G83" s="18"/>
      <c r="H83" s="5"/>
      <c r="I83" s="5"/>
      <c r="J83" s="5"/>
      <c r="K83" s="5"/>
    </row>
  </sheetData>
  <mergeCells count="5">
    <mergeCell ref="A1:K1"/>
    <mergeCell ref="A2:K2"/>
    <mergeCell ref="C3:K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2006-12-04T07:14:22Z</dcterms:created>
  <dcterms:modified xsi:type="dcterms:W3CDTF">2006-12-05T04:28:06Z</dcterms:modified>
  <cp:category/>
  <cp:version/>
  <cp:contentType/>
  <cp:contentStatus/>
</cp:coreProperties>
</file>